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0" windowHeight="11160"/>
  </bookViews>
  <sheets>
    <sheet name="старт" sheetId="1" r:id="rId1"/>
  </sheets>
  <calcPr calcId="152511"/>
</workbook>
</file>

<file path=xl/calcChain.xml><?xml version="1.0" encoding="utf-8"?>
<calcChain xmlns="http://schemas.openxmlformats.org/spreadsheetml/2006/main">
  <c r="K29" i="1" l="1"/>
  <c r="L29" i="1" s="1"/>
  <c r="J29" i="1"/>
  <c r="K28" i="1"/>
  <c r="L28" i="1" s="1"/>
  <c r="J28" i="1"/>
  <c r="K27" i="1"/>
  <c r="L27" i="1" s="1"/>
  <c r="J27" i="1"/>
  <c r="K26" i="1"/>
  <c r="L26" i="1" s="1"/>
  <c r="J26" i="1"/>
  <c r="K25" i="1"/>
  <c r="L25" i="1" s="1"/>
  <c r="J25" i="1"/>
  <c r="K24" i="1"/>
  <c r="L24" i="1" s="1"/>
  <c r="J24" i="1"/>
  <c r="K23" i="1"/>
  <c r="L23" i="1" s="1"/>
  <c r="J23" i="1"/>
  <c r="K22" i="1"/>
  <c r="L22" i="1" s="1"/>
  <c r="J22" i="1"/>
  <c r="K21" i="1"/>
  <c r="L21" i="1" s="1"/>
  <c r="J21" i="1"/>
  <c r="K20" i="1"/>
  <c r="L20" i="1" s="1"/>
  <c r="J20" i="1"/>
  <c r="K19" i="1"/>
  <c r="L19" i="1" s="1"/>
  <c r="J19" i="1"/>
  <c r="K18" i="1"/>
  <c r="L18" i="1" s="1"/>
  <c r="J18" i="1"/>
  <c r="K17" i="1"/>
  <c r="L17" i="1" s="1"/>
  <c r="J17" i="1"/>
  <c r="K16" i="1"/>
  <c r="L16" i="1" s="1"/>
  <c r="J16" i="1"/>
  <c r="K15" i="1"/>
  <c r="L15" i="1" s="1"/>
  <c r="J15" i="1"/>
  <c r="K14" i="1"/>
  <c r="L14" i="1" s="1"/>
  <c r="J14" i="1"/>
  <c r="K13" i="1"/>
  <c r="L13" i="1" s="1"/>
  <c r="J13" i="1"/>
  <c r="K12" i="1"/>
  <c r="L12" i="1" s="1"/>
  <c r="J12" i="1"/>
  <c r="K11" i="1"/>
  <c r="L11" i="1" s="1"/>
  <c r="J11" i="1"/>
  <c r="K10" i="1"/>
  <c r="L10" i="1" s="1"/>
  <c r="J10" i="1"/>
  <c r="K33" i="1"/>
  <c r="H33" i="1"/>
  <c r="E33" i="1"/>
</calcChain>
</file>

<file path=xl/sharedStrings.xml><?xml version="1.0" encoding="utf-8"?>
<sst xmlns="http://schemas.openxmlformats.org/spreadsheetml/2006/main" count="49" uniqueCount="46">
  <si>
    <t>Образовательная область "Здоровье"</t>
  </si>
  <si>
    <t>№</t>
  </si>
  <si>
    <t>Ф.И.ребенка</t>
  </si>
  <si>
    <t>Общее количество</t>
  </si>
  <si>
    <t>Средний уровень</t>
  </si>
  <si>
    <t>Уровень развития умений и навыков</t>
  </si>
  <si>
    <t>А (всего детей)</t>
  </si>
  <si>
    <t>Б (І уровень)</t>
  </si>
  <si>
    <t>В (ІІ уровень)</t>
  </si>
  <si>
    <t>Г (ІІІ уровень)</t>
  </si>
  <si>
    <t>І ур</t>
  </si>
  <si>
    <t>ІІ ур</t>
  </si>
  <si>
    <t>ІІІ ур</t>
  </si>
  <si>
    <t>Образовательная область "Коммуникация"</t>
  </si>
  <si>
    <t>Образовательная область "Познание"</t>
  </si>
  <si>
    <t>Образовательная область "Творчество"</t>
  </si>
  <si>
    <t>Образовательная область "Социум"</t>
  </si>
  <si>
    <t>Доля детей с низким уровнем  %</t>
  </si>
  <si>
    <t>Доля детей со средним уровнем  %</t>
  </si>
  <si>
    <t>Доля детей с высоким уровнем  %</t>
  </si>
  <si>
    <t xml:space="preserve">Сводный отчет  </t>
  </si>
  <si>
    <t>о результатах стартового мониторинга по отслеживанию развития умений и навыков детей</t>
  </si>
  <si>
    <t>стартовый</t>
  </si>
  <si>
    <t>промежуточный</t>
  </si>
  <si>
    <t>итоговый</t>
  </si>
  <si>
    <t xml:space="preserve">Айткалиева Амина </t>
  </si>
  <si>
    <t>Ахметова Айлин</t>
  </si>
  <si>
    <t>Бөкенбай Төрежан</t>
  </si>
  <si>
    <t>Базарбаев Камаладдин</t>
  </si>
  <si>
    <t>Дарьябай Альфия</t>
  </si>
  <si>
    <t>Есенаман Әсия</t>
  </si>
  <si>
    <t>Жауынбай Аршат</t>
  </si>
  <si>
    <t>Ибрагим Адия</t>
  </si>
  <si>
    <t xml:space="preserve">Қайдарова Мерейлім </t>
  </si>
  <si>
    <t>Қуандық Дана</t>
  </si>
  <si>
    <t>Менгали Нұрдана</t>
  </si>
  <si>
    <t>Нағашыбай Малика</t>
  </si>
  <si>
    <t>Нұрлан Інжу</t>
  </si>
  <si>
    <t>Оралбек Ақмаржан</t>
  </si>
  <si>
    <t xml:space="preserve">Русланова Агата </t>
  </si>
  <si>
    <t xml:space="preserve">Тимурова Зинура </t>
  </si>
  <si>
    <t>Төлеген Дамир</t>
  </si>
  <si>
    <t xml:space="preserve">Хамидулин Сергей  </t>
  </si>
  <si>
    <t xml:space="preserve">Хабутдинова Амира </t>
  </si>
  <si>
    <t xml:space="preserve">Сатанова Айдай </t>
  </si>
  <si>
    <t xml:space="preserve">Учебный год: 2022-2023       класс: 0 "Г"    Дата проведения: сентябрь           Воспитатель: Сариева А. 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</si>
</sst>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0" xfId="1" applyBorder="1"/>
    <xf numFmtId="0" fontId="3" fillId="3" borderId="1" xfId="1" applyFont="1" applyFill="1" applyBorder="1"/>
    <xf numFmtId="0" fontId="3" fillId="0" borderId="1" xfId="1" applyFont="1" applyBorder="1" applyAlignment="1">
      <alignment horizontal="center" vertical="center" textRotation="90"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3" fillId="4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/>
    <xf numFmtId="0" fontId="3" fillId="3" borderId="1" xfId="1" applyFont="1" applyFill="1" applyBorder="1"/>
    <xf numFmtId="0" fontId="3" fillId="4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4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старт!$D$36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старт!$E$35:$J$35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старт!$E$36:$J$36</c:f>
              <c:numCache>
                <c:formatCode>General</c:formatCode>
                <c:ptCount val="6"/>
                <c:pt idx="0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C-45EA-B567-F43E1DAD8F4E}"/>
            </c:ext>
          </c:extLst>
        </c:ser>
        <c:ser>
          <c:idx val="1"/>
          <c:order val="1"/>
          <c:tx>
            <c:strRef>
              <c:f>старт!$D$37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старт!$E$35:$J$35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старт!$E$37:$J$37</c:f>
              <c:numCache>
                <c:formatCode>General</c:formatCode>
                <c:ptCount val="6"/>
                <c:pt idx="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7C-45EA-B567-F43E1DAD8F4E}"/>
            </c:ext>
          </c:extLst>
        </c:ser>
        <c:ser>
          <c:idx val="2"/>
          <c:order val="2"/>
          <c:tx>
            <c:strRef>
              <c:f>старт!$D$38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старт!$E$35:$J$35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старт!$E$38:$J$38</c:f>
              <c:numCache>
                <c:formatCode>General</c:formatCode>
                <c:ptCount val="6"/>
                <c:pt idx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7C-45EA-B567-F43E1DAD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186000"/>
        <c:axId val="242186560"/>
        <c:axId val="0"/>
      </c:bar3DChart>
      <c:catAx>
        <c:axId val="24218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2186560"/>
        <c:crosses val="autoZero"/>
        <c:auto val="1"/>
        <c:lblAlgn val="ctr"/>
        <c:lblOffset val="100"/>
        <c:noMultiLvlLbl val="0"/>
      </c:catAx>
      <c:valAx>
        <c:axId val="24218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218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604726</xdr:colOff>
      <xdr:row>33</xdr:row>
      <xdr:rowOff>184518</xdr:rowOff>
    </xdr:from>
    <xdr:to>
      <xdr:col>18</xdr:col>
      <xdr:colOff>303470</xdr:colOff>
      <xdr:row>43</xdr:row>
      <xdr:rowOff>81294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92"/>
  <sheetViews>
    <sheetView tabSelected="1" zoomScale="71" zoomScaleNormal="71" workbookViewId="0">
      <selection activeCell="T10" sqref="T10"/>
    </sheetView>
  </sheetViews>
  <sheetFormatPr defaultRowHeight="15" x14ac:dyDescent="0.25"/>
  <cols>
    <col min="3" max="3" width="5.85546875" customWidth="1"/>
    <col min="4" max="4" width="29.5703125" customWidth="1"/>
    <col min="6" max="6" width="9.140625" customWidth="1"/>
  </cols>
  <sheetData>
    <row r="5" spans="2:13" x14ac:dyDescent="0.25">
      <c r="B5" s="30" t="s">
        <v>20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13" x14ac:dyDescent="0.25">
      <c r="B6" s="30" t="s">
        <v>21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2:13" x14ac:dyDescent="0.25">
      <c r="B7" s="30" t="s">
        <v>45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9" spans="2:13" ht="180" customHeight="1" thickBot="1" x14ac:dyDescent="0.3">
      <c r="B9" s="1"/>
      <c r="C9" s="2" t="s">
        <v>1</v>
      </c>
      <c r="D9" s="2" t="s">
        <v>2</v>
      </c>
      <c r="E9" s="6" t="s">
        <v>0</v>
      </c>
      <c r="F9" s="9" t="s">
        <v>13</v>
      </c>
      <c r="G9" s="9" t="s">
        <v>14</v>
      </c>
      <c r="H9" s="9" t="s">
        <v>15</v>
      </c>
      <c r="I9" s="9" t="s">
        <v>16</v>
      </c>
      <c r="J9" s="16" t="s">
        <v>3</v>
      </c>
      <c r="K9" s="20" t="s">
        <v>4</v>
      </c>
      <c r="L9" s="7" t="s">
        <v>5</v>
      </c>
      <c r="M9" s="1"/>
    </row>
    <row r="10" spans="2:13" ht="15.75" thickBot="1" x14ac:dyDescent="0.3">
      <c r="B10" s="1"/>
      <c r="C10" s="3">
        <v>1</v>
      </c>
      <c r="D10" s="23" t="s">
        <v>25</v>
      </c>
      <c r="E10" s="39">
        <v>2</v>
      </c>
      <c r="F10" s="39">
        <v>2</v>
      </c>
      <c r="G10" s="39">
        <v>2</v>
      </c>
      <c r="H10" s="39">
        <v>2</v>
      </c>
      <c r="I10" s="39">
        <v>2</v>
      </c>
      <c r="J10" s="17">
        <f>SUM(E10:I10)</f>
        <v>10</v>
      </c>
      <c r="K10" s="5">
        <f>AVERAGE(E10,F10,G10,H10,I10)</f>
        <v>2</v>
      </c>
      <c r="L10" s="8" t="str">
        <f>IF(E10="","",VLOOKUP(K10,$K$90:$L$92,2,TRUE))</f>
        <v>ІІ ур</v>
      </c>
      <c r="M10" s="1"/>
    </row>
    <row r="11" spans="2:13" ht="15.75" thickBot="1" x14ac:dyDescent="0.3">
      <c r="B11" s="1"/>
      <c r="C11" s="3">
        <v>2</v>
      </c>
      <c r="D11" s="38" t="s">
        <v>26</v>
      </c>
      <c r="E11" s="39">
        <v>1</v>
      </c>
      <c r="F11" s="39">
        <v>1</v>
      </c>
      <c r="G11" s="39">
        <v>1</v>
      </c>
      <c r="H11" s="39">
        <v>1</v>
      </c>
      <c r="I11" s="39">
        <v>1</v>
      </c>
      <c r="J11" s="17">
        <f t="shared" ref="J11:J29" si="0">SUM(E11:I11)</f>
        <v>5</v>
      </c>
      <c r="K11" s="18">
        <f t="shared" ref="K11:K29" si="1">AVERAGE(E11,F11,G11,H11,I11)</f>
        <v>1</v>
      </c>
      <c r="L11" s="19" t="str">
        <f>IF(E11="","",VLOOKUP(K11,$K$90:$L$92,2,TRUE))</f>
        <v>І ур</v>
      </c>
      <c r="M11" s="1"/>
    </row>
    <row r="12" spans="2:13" ht="16.5" customHeight="1" thickBot="1" x14ac:dyDescent="0.3">
      <c r="B12" s="1"/>
      <c r="C12" s="3">
        <v>3</v>
      </c>
      <c r="D12" s="38" t="s">
        <v>27</v>
      </c>
      <c r="E12" s="39">
        <v>1</v>
      </c>
      <c r="F12" s="39">
        <v>1</v>
      </c>
      <c r="G12" s="39">
        <v>1</v>
      </c>
      <c r="H12" s="39">
        <v>1</v>
      </c>
      <c r="I12" s="39">
        <v>1</v>
      </c>
      <c r="J12" s="17">
        <f t="shared" si="0"/>
        <v>5</v>
      </c>
      <c r="K12" s="18">
        <f t="shared" si="1"/>
        <v>1</v>
      </c>
      <c r="L12" s="19" t="str">
        <f>IF(E12="","",VLOOKUP(K12,$K$90:$L$92,2,TRUE))</f>
        <v>І ур</v>
      </c>
      <c r="M12" s="1"/>
    </row>
    <row r="13" spans="2:13" ht="15.75" thickBot="1" x14ac:dyDescent="0.3">
      <c r="B13" s="1"/>
      <c r="C13" s="3">
        <v>4</v>
      </c>
      <c r="D13" s="24" t="s">
        <v>28</v>
      </c>
      <c r="E13" s="39">
        <v>3</v>
      </c>
      <c r="F13" s="39">
        <v>3</v>
      </c>
      <c r="G13" s="39">
        <v>3</v>
      </c>
      <c r="H13" s="39">
        <v>3</v>
      </c>
      <c r="I13" s="39">
        <v>3</v>
      </c>
      <c r="J13" s="17">
        <f t="shared" si="0"/>
        <v>15</v>
      </c>
      <c r="K13" s="18">
        <f t="shared" si="1"/>
        <v>3</v>
      </c>
      <c r="L13" s="19" t="str">
        <f>IF(E13="","",VLOOKUP(K13,$K$90:$L$92,2,TRUE))</f>
        <v>ІІІ ур</v>
      </c>
      <c r="M13" s="1"/>
    </row>
    <row r="14" spans="2:13" ht="15.75" thickBot="1" x14ac:dyDescent="0.3">
      <c r="B14" s="1"/>
      <c r="C14" s="3">
        <v>5</v>
      </c>
      <c r="D14" s="24" t="s">
        <v>29</v>
      </c>
      <c r="E14" s="39">
        <v>1</v>
      </c>
      <c r="F14" s="39">
        <v>1</v>
      </c>
      <c r="G14" s="39">
        <v>1</v>
      </c>
      <c r="H14" s="39">
        <v>1</v>
      </c>
      <c r="I14" s="39">
        <v>1</v>
      </c>
      <c r="J14" s="17">
        <f t="shared" si="0"/>
        <v>5</v>
      </c>
      <c r="K14" s="18">
        <f t="shared" si="1"/>
        <v>1</v>
      </c>
      <c r="L14" s="19" t="str">
        <f>IF(E14="","",VLOOKUP(K14,$K$90:$L$92,2,TRUE))</f>
        <v>І ур</v>
      </c>
      <c r="M14" s="1"/>
    </row>
    <row r="15" spans="2:13" ht="16.5" customHeight="1" thickBot="1" x14ac:dyDescent="0.3">
      <c r="B15" s="1"/>
      <c r="C15" s="3">
        <v>6</v>
      </c>
      <c r="D15" s="24" t="s">
        <v>30</v>
      </c>
      <c r="E15" s="39">
        <v>2</v>
      </c>
      <c r="F15" s="39">
        <v>2</v>
      </c>
      <c r="G15" s="39">
        <v>2</v>
      </c>
      <c r="H15" s="39">
        <v>2</v>
      </c>
      <c r="I15" s="39">
        <v>2</v>
      </c>
      <c r="J15" s="17">
        <f t="shared" si="0"/>
        <v>10</v>
      </c>
      <c r="K15" s="18">
        <f t="shared" si="1"/>
        <v>2</v>
      </c>
      <c r="L15" s="19" t="str">
        <f>IF(E15="","",VLOOKUP(K15,$K$90:$L$92,2,TRUE))</f>
        <v>ІІ ур</v>
      </c>
      <c r="M15" s="1"/>
    </row>
    <row r="16" spans="2:13" ht="15.75" thickBot="1" x14ac:dyDescent="0.3">
      <c r="B16" s="1"/>
      <c r="C16" s="3">
        <v>7</v>
      </c>
      <c r="D16" s="24" t="s">
        <v>31</v>
      </c>
      <c r="E16" s="39">
        <v>1</v>
      </c>
      <c r="F16" s="39">
        <v>1</v>
      </c>
      <c r="G16" s="39">
        <v>1</v>
      </c>
      <c r="H16" s="39">
        <v>1</v>
      </c>
      <c r="I16" s="39">
        <v>1</v>
      </c>
      <c r="J16" s="17">
        <f t="shared" si="0"/>
        <v>5</v>
      </c>
      <c r="K16" s="18">
        <f t="shared" si="1"/>
        <v>1</v>
      </c>
      <c r="L16" s="19" t="str">
        <f>IF(E16="","",VLOOKUP(K16,$K$90:$L$92,2,TRUE))</f>
        <v>І ур</v>
      </c>
      <c r="M16" s="1"/>
    </row>
    <row r="17" spans="2:13" ht="15.75" thickBot="1" x14ac:dyDescent="0.3">
      <c r="B17" s="1"/>
      <c r="C17" s="3">
        <v>8</v>
      </c>
      <c r="D17" s="24" t="s">
        <v>32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17">
        <f t="shared" si="0"/>
        <v>5</v>
      </c>
      <c r="K17" s="18">
        <f t="shared" si="1"/>
        <v>1</v>
      </c>
      <c r="L17" s="19" t="str">
        <f>IF(E17="","",VLOOKUP(K17,$K$90:$L$92,2,TRUE))</f>
        <v>І ур</v>
      </c>
      <c r="M17" s="1"/>
    </row>
    <row r="18" spans="2:13" ht="15.75" thickBot="1" x14ac:dyDescent="0.3">
      <c r="C18" s="3">
        <v>9</v>
      </c>
      <c r="D18" s="24" t="s">
        <v>33</v>
      </c>
      <c r="E18" s="39">
        <v>2</v>
      </c>
      <c r="F18" s="39">
        <v>2</v>
      </c>
      <c r="G18" s="39">
        <v>2</v>
      </c>
      <c r="H18" s="39">
        <v>2</v>
      </c>
      <c r="I18" s="39">
        <v>2</v>
      </c>
      <c r="J18" s="17">
        <f t="shared" si="0"/>
        <v>10</v>
      </c>
      <c r="K18" s="18">
        <f t="shared" si="1"/>
        <v>2</v>
      </c>
      <c r="L18" s="19" t="str">
        <f>IF(E18="","",VLOOKUP(K18,$K$90:$L$92,2,TRUE))</f>
        <v>ІІ ур</v>
      </c>
    </row>
    <row r="19" spans="2:13" ht="15.75" thickBot="1" x14ac:dyDescent="0.3">
      <c r="C19" s="3">
        <v>10</v>
      </c>
      <c r="D19" s="24" t="s">
        <v>34</v>
      </c>
      <c r="E19" s="39">
        <v>1</v>
      </c>
      <c r="F19" s="39">
        <v>1</v>
      </c>
      <c r="G19" s="39">
        <v>1</v>
      </c>
      <c r="H19" s="39">
        <v>1</v>
      </c>
      <c r="I19" s="39">
        <v>1</v>
      </c>
      <c r="J19" s="17">
        <f t="shared" si="0"/>
        <v>5</v>
      </c>
      <c r="K19" s="18">
        <f t="shared" si="1"/>
        <v>1</v>
      </c>
      <c r="L19" s="19" t="str">
        <f>IF(E19="","",VLOOKUP(K19,$K$90:$L$92,2,TRUE))</f>
        <v>І ур</v>
      </c>
    </row>
    <row r="20" spans="2:13" ht="15.75" thickBot="1" x14ac:dyDescent="0.3">
      <c r="C20" s="3">
        <v>11</v>
      </c>
      <c r="D20" s="24" t="s">
        <v>35</v>
      </c>
      <c r="E20" s="39">
        <v>2</v>
      </c>
      <c r="F20" s="39">
        <v>2</v>
      </c>
      <c r="G20" s="39">
        <v>2</v>
      </c>
      <c r="H20" s="39">
        <v>2</v>
      </c>
      <c r="I20" s="39">
        <v>2</v>
      </c>
      <c r="J20" s="17">
        <f t="shared" si="0"/>
        <v>10</v>
      </c>
      <c r="K20" s="18">
        <f t="shared" si="1"/>
        <v>2</v>
      </c>
      <c r="L20" s="19" t="str">
        <f>IF(E20="","",VLOOKUP(K20,$K$90:$L$92,2,TRUE))</f>
        <v>ІІ ур</v>
      </c>
    </row>
    <row r="21" spans="2:13" ht="15.75" thickBot="1" x14ac:dyDescent="0.3">
      <c r="C21" s="3">
        <v>12</v>
      </c>
      <c r="D21" s="24" t="s">
        <v>36</v>
      </c>
      <c r="E21" s="39">
        <v>1</v>
      </c>
      <c r="F21" s="39">
        <v>1</v>
      </c>
      <c r="G21" s="39">
        <v>1</v>
      </c>
      <c r="H21" s="39">
        <v>1</v>
      </c>
      <c r="I21" s="39">
        <v>1</v>
      </c>
      <c r="J21" s="17">
        <f t="shared" si="0"/>
        <v>5</v>
      </c>
      <c r="K21" s="18">
        <f t="shared" si="1"/>
        <v>1</v>
      </c>
      <c r="L21" s="19" t="str">
        <f>IF(E21="","",VLOOKUP(K21,$K$90:$L$92,2,TRUE))</f>
        <v>І ур</v>
      </c>
    </row>
    <row r="22" spans="2:13" ht="15.75" thickBot="1" x14ac:dyDescent="0.3">
      <c r="C22" s="3">
        <v>13</v>
      </c>
      <c r="D22" s="24" t="s">
        <v>37</v>
      </c>
      <c r="E22" s="39">
        <v>3</v>
      </c>
      <c r="F22" s="39">
        <v>3</v>
      </c>
      <c r="G22" s="39">
        <v>3</v>
      </c>
      <c r="H22" s="39">
        <v>3</v>
      </c>
      <c r="I22" s="39">
        <v>3</v>
      </c>
      <c r="J22" s="17">
        <f t="shared" si="0"/>
        <v>15</v>
      </c>
      <c r="K22" s="18">
        <f t="shared" si="1"/>
        <v>3</v>
      </c>
      <c r="L22" s="19" t="str">
        <f>IF(E22="","",VLOOKUP(K22,$K$90:$L$92,2,TRUE))</f>
        <v>ІІІ ур</v>
      </c>
    </row>
    <row r="23" spans="2:13" ht="15.75" thickBot="1" x14ac:dyDescent="0.3">
      <c r="C23" s="3">
        <v>14</v>
      </c>
      <c r="D23" s="24" t="s">
        <v>38</v>
      </c>
      <c r="E23" s="39">
        <v>1</v>
      </c>
      <c r="F23" s="39">
        <v>1</v>
      </c>
      <c r="G23" s="39">
        <v>1</v>
      </c>
      <c r="H23" s="39">
        <v>1</v>
      </c>
      <c r="I23" s="39">
        <v>1</v>
      </c>
      <c r="J23" s="17">
        <f t="shared" si="0"/>
        <v>5</v>
      </c>
      <c r="K23" s="18">
        <f t="shared" si="1"/>
        <v>1</v>
      </c>
      <c r="L23" s="19" t="str">
        <f>IF(E23="","",VLOOKUP(K23,$K$90:$L$92,2,TRUE))</f>
        <v>І ур</v>
      </c>
    </row>
    <row r="24" spans="2:13" ht="15.75" thickBot="1" x14ac:dyDescent="0.3">
      <c r="C24" s="3">
        <v>15</v>
      </c>
      <c r="D24" s="24" t="s">
        <v>39</v>
      </c>
      <c r="E24" s="39">
        <v>2</v>
      </c>
      <c r="F24" s="39">
        <v>2</v>
      </c>
      <c r="G24" s="39">
        <v>2</v>
      </c>
      <c r="H24" s="39">
        <v>2</v>
      </c>
      <c r="I24" s="39">
        <v>2</v>
      </c>
      <c r="J24" s="17">
        <f t="shared" si="0"/>
        <v>10</v>
      </c>
      <c r="K24" s="18">
        <f t="shared" si="1"/>
        <v>2</v>
      </c>
      <c r="L24" s="19" t="str">
        <f>IF(E24="","",VLOOKUP(K24,$K$90:$L$92,2,TRUE))</f>
        <v>ІІ ур</v>
      </c>
    </row>
    <row r="25" spans="2:13" ht="15.75" thickBot="1" x14ac:dyDescent="0.3">
      <c r="C25" s="3">
        <v>16</v>
      </c>
      <c r="D25" s="24" t="s">
        <v>40</v>
      </c>
      <c r="E25" s="39">
        <v>2</v>
      </c>
      <c r="F25" s="39">
        <v>2</v>
      </c>
      <c r="G25" s="39">
        <v>2</v>
      </c>
      <c r="H25" s="39">
        <v>2</v>
      </c>
      <c r="I25" s="39">
        <v>2</v>
      </c>
      <c r="J25" s="17">
        <f t="shared" si="0"/>
        <v>10</v>
      </c>
      <c r="K25" s="18">
        <f t="shared" si="1"/>
        <v>2</v>
      </c>
      <c r="L25" s="19" t="str">
        <f>IF(E25="","",VLOOKUP(K25,$K$90:$L$92,2,TRUE))</f>
        <v>ІІ ур</v>
      </c>
    </row>
    <row r="26" spans="2:13" ht="15.75" thickBot="1" x14ac:dyDescent="0.3">
      <c r="C26" s="3">
        <v>17</v>
      </c>
      <c r="D26" s="24" t="s">
        <v>41</v>
      </c>
      <c r="E26" s="39">
        <v>1</v>
      </c>
      <c r="F26" s="39">
        <v>1</v>
      </c>
      <c r="G26" s="39">
        <v>1</v>
      </c>
      <c r="H26" s="39">
        <v>1</v>
      </c>
      <c r="I26" s="39">
        <v>1</v>
      </c>
      <c r="J26" s="17">
        <f t="shared" si="0"/>
        <v>5</v>
      </c>
      <c r="K26" s="18">
        <f t="shared" si="1"/>
        <v>1</v>
      </c>
      <c r="L26" s="19" t="str">
        <f>IF(E26="","",VLOOKUP(K26,$K$90:$L$92,2,TRUE))</f>
        <v>І ур</v>
      </c>
    </row>
    <row r="27" spans="2:13" ht="15.75" thickBot="1" x14ac:dyDescent="0.3">
      <c r="C27" s="3">
        <v>18</v>
      </c>
      <c r="D27" s="24" t="s">
        <v>42</v>
      </c>
      <c r="E27" s="39">
        <v>2</v>
      </c>
      <c r="F27" s="39">
        <v>2</v>
      </c>
      <c r="G27" s="39">
        <v>2</v>
      </c>
      <c r="H27" s="39">
        <v>2</v>
      </c>
      <c r="I27" s="39">
        <v>2</v>
      </c>
      <c r="J27" s="17">
        <f t="shared" si="0"/>
        <v>10</v>
      </c>
      <c r="K27" s="18">
        <f t="shared" si="1"/>
        <v>2</v>
      </c>
      <c r="L27" s="19" t="str">
        <f>IF(E27="","",VLOOKUP(K27,$K$90:$L$92,2,TRUE))</f>
        <v>ІІ ур</v>
      </c>
    </row>
    <row r="28" spans="2:13" ht="15.75" thickBot="1" x14ac:dyDescent="0.3">
      <c r="C28" s="3">
        <v>19</v>
      </c>
      <c r="D28" s="24" t="s">
        <v>43</v>
      </c>
      <c r="E28" s="39">
        <v>3</v>
      </c>
      <c r="F28" s="39">
        <v>3</v>
      </c>
      <c r="G28" s="39">
        <v>3</v>
      </c>
      <c r="H28" s="39">
        <v>3</v>
      </c>
      <c r="I28" s="39">
        <v>3</v>
      </c>
      <c r="J28" s="17">
        <f t="shared" si="0"/>
        <v>15</v>
      </c>
      <c r="K28" s="18">
        <f t="shared" si="1"/>
        <v>3</v>
      </c>
      <c r="L28" s="19" t="str">
        <f>IF(E28="","",VLOOKUP(K28,$K$90:$L$92,2,TRUE))</f>
        <v>ІІІ ур</v>
      </c>
    </row>
    <row r="29" spans="2:13" ht="15.75" thickBot="1" x14ac:dyDescent="0.3">
      <c r="C29" s="3">
        <v>20</v>
      </c>
      <c r="D29" s="24" t="s">
        <v>44</v>
      </c>
      <c r="E29" s="39">
        <v>3</v>
      </c>
      <c r="F29" s="39">
        <v>3</v>
      </c>
      <c r="G29" s="39">
        <v>3</v>
      </c>
      <c r="H29" s="39">
        <v>3</v>
      </c>
      <c r="I29" s="39">
        <v>3</v>
      </c>
      <c r="J29" s="17">
        <f t="shared" si="0"/>
        <v>15</v>
      </c>
      <c r="K29" s="18">
        <f t="shared" si="1"/>
        <v>3</v>
      </c>
      <c r="L29" s="19" t="str">
        <f>IF(E29="","",VLOOKUP(K29,$K$90:$L$92,2,TRUE))</f>
        <v>ІІІ ур</v>
      </c>
    </row>
    <row r="30" spans="2:13" x14ac:dyDescent="0.25">
      <c r="C30" s="25"/>
      <c r="D30" s="29"/>
      <c r="E30" s="33"/>
      <c r="F30" s="33"/>
      <c r="G30" s="33"/>
      <c r="H30" s="29"/>
      <c r="I30" s="33"/>
      <c r="J30" s="33"/>
      <c r="K30" s="33"/>
      <c r="L30" s="34"/>
    </row>
    <row r="31" spans="2:13" x14ac:dyDescent="0.25">
      <c r="C31" s="35" t="s">
        <v>6</v>
      </c>
      <c r="D31" s="36"/>
      <c r="E31" s="36"/>
      <c r="F31" s="36"/>
      <c r="G31" s="37"/>
      <c r="H31" s="10">
        <v>20</v>
      </c>
      <c r="I31" s="35"/>
      <c r="J31" s="36"/>
      <c r="K31" s="36"/>
      <c r="L31" s="37"/>
    </row>
    <row r="32" spans="2:13" x14ac:dyDescent="0.25">
      <c r="C32" s="32" t="s">
        <v>7</v>
      </c>
      <c r="D32" s="32"/>
      <c r="E32" s="13">
        <v>7</v>
      </c>
      <c r="F32" s="31" t="s">
        <v>8</v>
      </c>
      <c r="G32" s="31"/>
      <c r="H32" s="14">
        <v>9</v>
      </c>
      <c r="I32" s="31" t="s">
        <v>9</v>
      </c>
      <c r="J32" s="31"/>
      <c r="K32" s="13">
        <v>4</v>
      </c>
      <c r="L32" s="11"/>
    </row>
    <row r="33" spans="3:12" ht="48" customHeight="1" x14ac:dyDescent="0.25">
      <c r="C33" s="28" t="s">
        <v>17</v>
      </c>
      <c r="D33" s="28"/>
      <c r="E33" s="15">
        <f>(E32/H31)*100</f>
        <v>35</v>
      </c>
      <c r="F33" s="28" t="s">
        <v>18</v>
      </c>
      <c r="G33" s="28"/>
      <c r="H33" s="15">
        <f>(H32/H31)*100</f>
        <v>45</v>
      </c>
      <c r="I33" s="28" t="s">
        <v>19</v>
      </c>
      <c r="J33" s="28"/>
      <c r="K33" s="15">
        <f>(K32/H31)*100</f>
        <v>20</v>
      </c>
      <c r="L33" s="12"/>
    </row>
    <row r="35" spans="3:12" ht="42.75" customHeight="1" x14ac:dyDescent="0.25">
      <c r="D35" s="21"/>
      <c r="E35" s="27" t="s">
        <v>22</v>
      </c>
      <c r="F35" s="28"/>
      <c r="G35" s="28" t="s">
        <v>23</v>
      </c>
      <c r="H35" s="28"/>
      <c r="I35" s="28" t="s">
        <v>24</v>
      </c>
      <c r="J35" s="28"/>
    </row>
    <row r="36" spans="3:12" ht="30" x14ac:dyDescent="0.25">
      <c r="D36" s="22" t="s">
        <v>17</v>
      </c>
      <c r="E36" s="29">
        <v>35</v>
      </c>
      <c r="F36" s="26"/>
      <c r="G36" s="25"/>
      <c r="H36" s="26"/>
      <c r="I36" s="25"/>
      <c r="J36" s="26"/>
    </row>
    <row r="37" spans="3:12" ht="30" x14ac:dyDescent="0.25">
      <c r="D37" s="22" t="s">
        <v>18</v>
      </c>
      <c r="E37" s="25">
        <v>45</v>
      </c>
      <c r="F37" s="26"/>
      <c r="G37" s="25"/>
      <c r="H37" s="26"/>
      <c r="I37" s="25"/>
      <c r="J37" s="26"/>
    </row>
    <row r="38" spans="3:12" ht="33" customHeight="1" x14ac:dyDescent="0.25">
      <c r="D38" s="22" t="s">
        <v>19</v>
      </c>
      <c r="E38" s="25">
        <v>20</v>
      </c>
      <c r="F38" s="26"/>
      <c r="G38" s="25"/>
      <c r="H38" s="26"/>
      <c r="I38" s="25"/>
      <c r="J38" s="26"/>
    </row>
    <row r="90" spans="11:12" x14ac:dyDescent="0.25">
      <c r="K90" s="4">
        <v>1</v>
      </c>
      <c r="L90" s="4" t="s">
        <v>10</v>
      </c>
    </row>
    <row r="91" spans="11:12" x14ac:dyDescent="0.25">
      <c r="K91" s="4">
        <v>1.6</v>
      </c>
      <c r="L91" s="4" t="s">
        <v>11</v>
      </c>
    </row>
    <row r="92" spans="11:12" x14ac:dyDescent="0.25">
      <c r="K92" s="4">
        <v>2.6</v>
      </c>
      <c r="L92" s="4" t="s">
        <v>12</v>
      </c>
    </row>
  </sheetData>
  <mergeCells count="24">
    <mergeCell ref="C33:D33"/>
    <mergeCell ref="F33:G33"/>
    <mergeCell ref="I33:J33"/>
    <mergeCell ref="B5:M5"/>
    <mergeCell ref="B6:M6"/>
    <mergeCell ref="B7:M7"/>
    <mergeCell ref="F32:G32"/>
    <mergeCell ref="I32:J32"/>
    <mergeCell ref="C32:D32"/>
    <mergeCell ref="C30:L30"/>
    <mergeCell ref="I31:L31"/>
    <mergeCell ref="C31:G31"/>
    <mergeCell ref="E35:F35"/>
    <mergeCell ref="G35:H35"/>
    <mergeCell ref="I35:J35"/>
    <mergeCell ref="E36:F36"/>
    <mergeCell ref="G36:H36"/>
    <mergeCell ref="I36:J36"/>
    <mergeCell ref="E37:F37"/>
    <mergeCell ref="E38:F38"/>
    <mergeCell ref="G37:H37"/>
    <mergeCell ref="G38:H38"/>
    <mergeCell ref="I37:J37"/>
    <mergeCell ref="I38:J38"/>
  </mergeCells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2020-09-14T05:46:36Z</cp:lastPrinted>
  <dcterms:created xsi:type="dcterms:W3CDTF">2018-09-26T18:32:03Z</dcterms:created>
  <dcterms:modified xsi:type="dcterms:W3CDTF">2024-08-01T10:46:08Z</dcterms:modified>
</cp:coreProperties>
</file>